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13_ncr:1_{8859EA6C-CE29-4C13-916D-B2397460AAFE}" xr6:coauthVersionLast="47" xr6:coauthVersionMax="47" xr10:uidLastSave="{00000000-0000-0000-0000-000000000000}"/>
  <bookViews>
    <workbookView xWindow="-108" yWindow="-108" windowWidth="23256" windowHeight="12456" activeTab="1" xr2:uid="{16740EBA-1943-4BB1-989E-721D016D46BE}"/>
  </bookViews>
  <sheets>
    <sheet name="instructions" sheetId="3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10" i="2" s="1"/>
  <c r="D13" i="2" s="1"/>
  <c r="D16" i="2" s="1"/>
  <c r="D20" i="2" s="1"/>
  <c r="E7" i="2"/>
  <c r="E10" i="2" s="1"/>
  <c r="E13" i="2" s="1"/>
  <c r="E16" i="2" s="1"/>
  <c r="E18" i="2" s="1"/>
  <c r="F7" i="2"/>
  <c r="F10" i="2" s="1"/>
  <c r="F13" i="2" s="1"/>
  <c r="F16" i="2" s="1"/>
  <c r="F18" i="2" s="1"/>
  <c r="G7" i="2"/>
  <c r="G10" i="2" s="1"/>
  <c r="G13" i="2" s="1"/>
  <c r="G16" i="2" s="1"/>
  <c r="G18" i="2" s="1"/>
  <c r="C7" i="2"/>
  <c r="C10" i="2" s="1"/>
  <c r="C13" i="2" s="1"/>
  <c r="C16" i="2" s="1"/>
  <c r="C18" i="2" s="1"/>
  <c r="G20" i="2" l="1"/>
  <c r="E20" i="2"/>
  <c r="D18" i="2"/>
  <c r="F20" i="2"/>
  <c r="H16" i="2"/>
  <c r="C20" i="2"/>
  <c r="H20" i="2" s="1"/>
  <c r="H18" i="2"/>
</calcChain>
</file>

<file path=xl/sharedStrings.xml><?xml version="1.0" encoding="utf-8"?>
<sst xmlns="http://schemas.openxmlformats.org/spreadsheetml/2006/main" count="31" uniqueCount="26">
  <si>
    <t>VKT/day</t>
  </si>
  <si>
    <t>VKT/year</t>
  </si>
  <si>
    <t>hours traveled per day</t>
  </si>
  <si>
    <t>Average Speed (km/hr)</t>
  </si>
  <si>
    <t>Scooters</t>
  </si>
  <si>
    <t>Cars</t>
  </si>
  <si>
    <t>Buses</t>
  </si>
  <si>
    <t>Trucks</t>
  </si>
  <si>
    <t>3Wheelers</t>
  </si>
  <si>
    <t>Fuel efficiency (km/lit)</t>
  </si>
  <si>
    <t>Annual fuel (lit/year)</t>
  </si>
  <si>
    <t>Number of vehicles</t>
  </si>
  <si>
    <t>fuel cost (Rs/lit)</t>
  </si>
  <si>
    <t>Green Cells are inputs</t>
  </si>
  <si>
    <t>Green cells are inputs</t>
  </si>
  <si>
    <t>Fuel price is set to Indian average as of March 2024</t>
  </si>
  <si>
    <t>Example calculator is not differentiating between fuels</t>
  </si>
  <si>
    <t># operating days/year</t>
  </si>
  <si>
    <t>Converting Fleet average speeds and average vehicle usage times into vehicle km travelled (VKT)</t>
  </si>
  <si>
    <t>&lt;&lt;== change as you see fit for your city</t>
  </si>
  <si>
    <t>&lt;&lt;== replicate columns for more vehicle or fuel categories</t>
  </si>
  <si>
    <t>Annual city fuel consumption (mil lit/year)</t>
  </si>
  <si>
    <t>&lt;&lt;== cross check with city sales</t>
  </si>
  <si>
    <t>Annual CO2 emissions (mil tons/year)</t>
  </si>
  <si>
    <t>&lt;== using 2.5 kg/lit (average of 2.68 diesel and 2.32 petrol)</t>
  </si>
  <si>
    <t>Annual city fuel cost (bil 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</si>
</sst>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 applyAlignment="1">
      <alignment horizontal="right"/>
    </xf>
    <xf numFmtId="0" fontId="0" fillId="3" borderId="0" xfId="0" applyFill="1"/>
    <xf numFmtId="0" fontId="0" fillId="2" borderId="0" xfId="0" applyFill="1"/>
    <xf numFmtId="0" fontId="0" fillId="0" borderId="0" xfId="0" applyAlignment="1">
      <alignment horizontal="left"/>
    </xf>
    <xf numFmtId="165" fontId="2" fillId="4" borderId="0" xfId="1" applyNumberFormat="1" applyFont="1" applyFill="1"/>
    <xf numFmtId="2" fontId="0" fillId="0" borderId="0" xfId="0" applyNumberFormat="1" applyAlignment="1">
      <alignment horizontal="right"/>
    </xf>
    <xf numFmtId="166" fontId="2" fillId="4" borderId="0" xfId="0" applyNumberFormat="1" applyFont="1" applyFill="1"/>
    <xf numFmtId="166" fontId="0" fillId="0" borderId="0" xfId="1" applyNumberFormat="1" applyFont="1" applyAlignment="1">
      <alignment horizontal="right"/>
    </xf>
    <xf numFmtId="2" fontId="0" fillId="2" borderId="0" xfId="0" applyNumberForma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AF2-9DEF-486A-A415-D4F5F4A45AB4}">
  <dimension ref="C2:C4"/>
  <sheetViews>
    <sheetView zoomScale="140" zoomScaleNormal="140" workbookViewId="0">
      <selection activeCell="K12" sqref="K12"/>
    </sheetView>
  </sheetViews>
  <sheetFormatPr defaultRowHeight="14.4" x14ac:dyDescent="0.3"/>
  <sheetData>
    <row r="2" spans="3:3" x14ac:dyDescent="0.3">
      <c r="C2" t="s">
        <v>14</v>
      </c>
    </row>
    <row r="3" spans="3:3" x14ac:dyDescent="0.3">
      <c r="C3" t="s">
        <v>15</v>
      </c>
    </row>
    <row r="4" spans="3:3" x14ac:dyDescent="0.3">
      <c r="C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1745-B5CF-407C-B537-A264FB0DB203}">
  <dimension ref="B1:I20"/>
  <sheetViews>
    <sheetView tabSelected="1" zoomScale="120" zoomScaleNormal="120" workbookViewId="0">
      <selection activeCell="C2" sqref="C2"/>
    </sheetView>
  </sheetViews>
  <sheetFormatPr defaultRowHeight="14.4" x14ac:dyDescent="0.3"/>
  <cols>
    <col min="2" max="2" width="37.109375" customWidth="1"/>
    <col min="3" max="3" width="10.44140625" style="1" customWidth="1"/>
    <col min="4" max="6" width="10.109375" style="1" bestFit="1" customWidth="1"/>
    <col min="7" max="7" width="10.77734375" style="1" customWidth="1"/>
    <col min="8" max="8" width="9.21875" customWidth="1"/>
  </cols>
  <sheetData>
    <row r="1" spans="2:9" x14ac:dyDescent="0.3">
      <c r="B1" s="9" t="s">
        <v>18</v>
      </c>
    </row>
    <row r="3" spans="2:9" x14ac:dyDescent="0.3">
      <c r="B3" s="8" t="s">
        <v>13</v>
      </c>
    </row>
    <row r="4" spans="2:9" x14ac:dyDescent="0.3"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t="s">
        <v>20</v>
      </c>
    </row>
    <row r="5" spans="2:9" x14ac:dyDescent="0.3">
      <c r="B5" t="s">
        <v>2</v>
      </c>
      <c r="C5" s="5">
        <v>1.5</v>
      </c>
      <c r="D5" s="5">
        <v>2</v>
      </c>
      <c r="E5" s="5">
        <v>10</v>
      </c>
      <c r="F5" s="5">
        <v>6</v>
      </c>
      <c r="G5" s="5">
        <v>6</v>
      </c>
      <c r="H5" t="s">
        <v>19</v>
      </c>
    </row>
    <row r="6" spans="2:9" x14ac:dyDescent="0.3">
      <c r="B6" t="s">
        <v>3</v>
      </c>
      <c r="C6" s="5">
        <v>30</v>
      </c>
      <c r="D6" s="5">
        <v>20</v>
      </c>
      <c r="E6" s="5">
        <v>12</v>
      </c>
      <c r="F6" s="5">
        <v>40</v>
      </c>
      <c r="G6" s="5">
        <v>30</v>
      </c>
      <c r="H6" t="s">
        <v>19</v>
      </c>
    </row>
    <row r="7" spans="2:9" x14ac:dyDescent="0.3">
      <c r="B7" t="s">
        <v>0</v>
      </c>
      <c r="C7" s="1">
        <f>C5*C6</f>
        <v>45</v>
      </c>
      <c r="D7" s="1">
        <f t="shared" ref="D7:G7" si="0">D5*D6</f>
        <v>40</v>
      </c>
      <c r="E7" s="1">
        <f t="shared" si="0"/>
        <v>120</v>
      </c>
      <c r="F7" s="1">
        <f t="shared" si="0"/>
        <v>240</v>
      </c>
      <c r="G7" s="1">
        <f t="shared" si="0"/>
        <v>180</v>
      </c>
    </row>
    <row r="9" spans="2:9" x14ac:dyDescent="0.3">
      <c r="B9" t="s">
        <v>17</v>
      </c>
      <c r="C9" s="5">
        <v>300</v>
      </c>
      <c r="D9" s="5">
        <v>300</v>
      </c>
      <c r="E9" s="5">
        <v>330</v>
      </c>
      <c r="F9" s="5">
        <v>250</v>
      </c>
      <c r="G9" s="5">
        <v>330</v>
      </c>
      <c r="H9" t="s">
        <v>19</v>
      </c>
    </row>
    <row r="10" spans="2:9" x14ac:dyDescent="0.3">
      <c r="B10" s="7" t="s">
        <v>1</v>
      </c>
      <c r="C10" s="2">
        <f>C7*C9</f>
        <v>13500</v>
      </c>
      <c r="D10" s="2">
        <f t="shared" ref="D10:G10" si="1">D7*D9</f>
        <v>12000</v>
      </c>
      <c r="E10" s="2">
        <f t="shared" si="1"/>
        <v>39600</v>
      </c>
      <c r="F10" s="2">
        <f t="shared" si="1"/>
        <v>60000</v>
      </c>
      <c r="G10" s="2">
        <f t="shared" si="1"/>
        <v>59400</v>
      </c>
    </row>
    <row r="12" spans="2:9" x14ac:dyDescent="0.3">
      <c r="B12" t="s">
        <v>9</v>
      </c>
      <c r="C12" s="5">
        <v>40</v>
      </c>
      <c r="D12" s="5">
        <v>15</v>
      </c>
      <c r="E12" s="5">
        <v>3</v>
      </c>
      <c r="F12" s="5">
        <v>3</v>
      </c>
      <c r="G12" s="5">
        <v>25</v>
      </c>
      <c r="H12" t="s">
        <v>19</v>
      </c>
    </row>
    <row r="13" spans="2:9" x14ac:dyDescent="0.3">
      <c r="B13" t="s">
        <v>10</v>
      </c>
      <c r="C13" s="3">
        <f>C10/C12</f>
        <v>337.5</v>
      </c>
      <c r="D13" s="3">
        <f t="shared" ref="D13:G13" si="2">D10/D12</f>
        <v>800</v>
      </c>
      <c r="E13" s="3">
        <f t="shared" si="2"/>
        <v>13200</v>
      </c>
      <c r="F13" s="3">
        <f t="shared" si="2"/>
        <v>20000</v>
      </c>
      <c r="G13" s="3">
        <f t="shared" si="2"/>
        <v>2376</v>
      </c>
    </row>
    <row r="15" spans="2:9" x14ac:dyDescent="0.3">
      <c r="B15" t="s">
        <v>11</v>
      </c>
      <c r="C15" s="6">
        <v>1500000</v>
      </c>
      <c r="D15" s="6">
        <v>300000</v>
      </c>
      <c r="E15" s="6">
        <v>500</v>
      </c>
      <c r="F15" s="6">
        <v>20000</v>
      </c>
      <c r="G15" s="6">
        <v>500</v>
      </c>
      <c r="H15" t="s">
        <v>19</v>
      </c>
    </row>
    <row r="16" spans="2:9" x14ac:dyDescent="0.3">
      <c r="B16" t="s">
        <v>21</v>
      </c>
      <c r="C16" s="4">
        <f>C15*C13/1000000</f>
        <v>506.25</v>
      </c>
      <c r="D16" s="4">
        <f t="shared" ref="D16:G16" si="3">D15*D13/1000000</f>
        <v>240</v>
      </c>
      <c r="E16" s="4">
        <f t="shared" si="3"/>
        <v>6.6</v>
      </c>
      <c r="F16" s="4">
        <f t="shared" si="3"/>
        <v>400</v>
      </c>
      <c r="G16" s="4">
        <f t="shared" si="3"/>
        <v>1.1879999999999999</v>
      </c>
      <c r="H16" s="10">
        <f>SUM(C16:G16)</f>
        <v>1154.038</v>
      </c>
      <c r="I16" t="s">
        <v>22</v>
      </c>
    </row>
    <row r="17" spans="2:9" x14ac:dyDescent="0.3">
      <c r="B17" t="s">
        <v>12</v>
      </c>
      <c r="C17" s="14">
        <v>95</v>
      </c>
      <c r="D17" s="14">
        <v>95</v>
      </c>
      <c r="E17" s="14">
        <v>95</v>
      </c>
      <c r="F17" s="14">
        <v>95</v>
      </c>
      <c r="G17" s="14">
        <v>95</v>
      </c>
      <c r="H17" t="s">
        <v>19</v>
      </c>
    </row>
    <row r="18" spans="2:9" x14ac:dyDescent="0.3">
      <c r="B18" t="s">
        <v>25</v>
      </c>
      <c r="C18" s="13">
        <f>C16*C17/1000</f>
        <v>48.09375</v>
      </c>
      <c r="D18" s="13">
        <f t="shared" ref="D18:G18" si="4">D16*D17/1000</f>
        <v>22.8</v>
      </c>
      <c r="E18" s="13">
        <f t="shared" si="4"/>
        <v>0.627</v>
      </c>
      <c r="F18" s="13">
        <f t="shared" si="4"/>
        <v>38</v>
      </c>
      <c r="G18" s="13">
        <f t="shared" si="4"/>
        <v>0.11286</v>
      </c>
      <c r="H18" s="12">
        <f>SUM(C18:G18)</f>
        <v>109.63360999999999</v>
      </c>
    </row>
    <row r="20" spans="2:9" x14ac:dyDescent="0.3">
      <c r="B20" t="s">
        <v>23</v>
      </c>
      <c r="C20" s="11">
        <f>C16*2.5/1000</f>
        <v>1.265625</v>
      </c>
      <c r="D20" s="11">
        <f t="shared" ref="D20:G20" si="5">D16*2.5/1000</f>
        <v>0.6</v>
      </c>
      <c r="E20" s="11">
        <f t="shared" si="5"/>
        <v>1.6500000000000001E-2</v>
      </c>
      <c r="F20" s="11">
        <f t="shared" si="5"/>
        <v>1</v>
      </c>
      <c r="G20" s="11">
        <f t="shared" si="5"/>
        <v>2.9699999999999996E-3</v>
      </c>
      <c r="H20" s="12">
        <f>SUM(C20:G20)</f>
        <v>2.8850950000000002</v>
      </c>
      <c r="I2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Sarath Guttikunda</dc:creator>
  <cp:lastModifiedBy>Guttikunda, Sarath K</cp:lastModifiedBy>
  <dcterms:created xsi:type="dcterms:W3CDTF">2021-05-10T11:41:50Z</dcterms:created>
  <dcterms:modified xsi:type="dcterms:W3CDTF">2024-03-18T15:46:21Z</dcterms:modified>
</cp:coreProperties>
</file>